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7890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<sst xmlns="http://schemas.openxmlformats.org/spreadsheetml/2006/main" count="188" uniqueCount="150">
  <si>
    <t xml:space="preserve">SIN HENG CHAN (MALAYA) BERHAD </t>
  </si>
  <si>
    <t>QUARTERLY REPORT FOR THE PERIOD ENDED 30 JUNE, 2007</t>
  </si>
  <si>
    <t>Quarterly report on consolidated results for the financial quarter ended 30/06/2007</t>
  </si>
  <si>
    <t>The figures have not been audited.</t>
  </si>
  <si>
    <t>CONDENSED CONSOLIDATED STATEMENTS OF CHANGES IN EQUITY</t>
  </si>
  <si>
    <t xml:space="preserve">             Attributable to equity holders of the parent</t>
  </si>
  <si>
    <t xml:space="preserve">              Non-distributable</t>
  </si>
  <si>
    <t>Distributable</t>
  </si>
  <si>
    <t xml:space="preserve">Share </t>
  </si>
  <si>
    <t>Reserve on</t>
  </si>
  <si>
    <t xml:space="preserve">Other </t>
  </si>
  <si>
    <t>Retained</t>
  </si>
  <si>
    <t>Minority</t>
  </si>
  <si>
    <t xml:space="preserve">Total </t>
  </si>
  <si>
    <t>Capital</t>
  </si>
  <si>
    <t>premium</t>
  </si>
  <si>
    <t>consolidation</t>
  </si>
  <si>
    <t>Reserves</t>
  </si>
  <si>
    <t>Earnings</t>
  </si>
  <si>
    <t>Total</t>
  </si>
  <si>
    <t>Interest</t>
  </si>
  <si>
    <t>Equity</t>
  </si>
  <si>
    <t>RM'000</t>
  </si>
  <si>
    <t>3 months quarter ended 31 March 2007</t>
  </si>
  <si>
    <t>At 1 April 2007</t>
  </si>
  <si>
    <t>Issue of ordinary shares :</t>
  </si>
  <si>
    <t>Pursuant to ESOS</t>
  </si>
  <si>
    <t>Issue of ordinary shares</t>
  </si>
  <si>
    <t>Increase of MI</t>
  </si>
  <si>
    <t>Net profit / (loss) for the financial period</t>
  </si>
  <si>
    <t>At 30 June 2007</t>
  </si>
  <si>
    <t>3 months quarter ended 30 June 2006</t>
  </si>
  <si>
    <t>At 1 April 2006</t>
  </si>
  <si>
    <t>- Right issue</t>
  </si>
  <si>
    <t>- Debt equity conversion</t>
  </si>
  <si>
    <t>- Pursuant to ESOS</t>
  </si>
  <si>
    <t>Share premium reserve written-off</t>
  </si>
  <si>
    <t>At 30 June 2006</t>
  </si>
  <si>
    <t xml:space="preserve">(The condensed consolidated statements of changes in equity should be read in conjunction with the audited financial </t>
  </si>
  <si>
    <t>statements of the Group for the year ended 31 December 2006.)</t>
  </si>
  <si>
    <t>(The explanatory notes form an integral part of and should be read in conjunction with this interim financial report)</t>
  </si>
  <si>
    <t xml:space="preserve">CONDENSED CONSOLIDATED CASH FLOW STATEMENT </t>
  </si>
  <si>
    <t>Financial Quarter ended 30 June 2007</t>
  </si>
  <si>
    <t>The figures have not been audited</t>
  </si>
  <si>
    <t>ended</t>
  </si>
  <si>
    <t>30/06/07</t>
  </si>
  <si>
    <t>30/06/06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</si>
  <si>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</si>
  <si>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</si>
  <si>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</si>
  <si>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change in cash &amp; cash equivalents</t>
  </si>
  <si>
    <t>Cash &amp; cash equivalents at beginning of period</t>
  </si>
  <si>
    <t>Cash &amp; cash equivalents at end of period</t>
  </si>
  <si>
    <t>Cash &amp; cash equivalents at end of period consist of :-</t>
  </si>
  <si>
    <t>Deposits with licensed banks</t>
  </si>
  <si>
    <t>Cash and bank balances</t>
  </si>
  <si>
    <t xml:space="preserve">Bank overdrafts </t>
  </si>
  <si>
    <t xml:space="preserve">The condensed consolidated cash flow statements should be read in conjunction with the audited </t>
  </si>
  <si>
    <t xml:space="preserve">financial statements for the year ended 31 December 2006 and the accompanying notes attached </t>
  </si>
  <si>
    <t>to the interim financial statements.</t>
  </si>
  <si>
    <t>SIN HENG CHAN (MALAYA) BERHAD</t>
  </si>
  <si>
    <t>CONDENSED CONSOLIDATED BALANCE SHEET</t>
  </si>
  <si>
    <t>QUARTER</t>
  </si>
  <si>
    <t>ASSETS</t>
  </si>
  <si>
    <t>Non-current assets</t>
  </si>
  <si>
    <t>Property, plant and equipment</t>
  </si>
  <si>
    <t>Prepaid Land Lease Payments</t>
  </si>
  <si>
    <t>Other investments</t>
  </si>
  <si>
    <t>Goodwill on consolidation</t>
  </si>
  <si>
    <t>Current Assets</t>
  </si>
  <si>
    <t>Inventories</t>
  </si>
  <si>
    <t>Receivables</t>
  </si>
  <si>
    <t>Short term investments</t>
  </si>
  <si>
    <t xml:space="preserve">Cash  </t>
  </si>
  <si>
    <t>Others</t>
  </si>
  <si>
    <t>Total assets</t>
  </si>
  <si>
    <t>EQUITY AND LIABILITIES</t>
  </si>
  <si>
    <t>Capital and reserves</t>
  </si>
  <si>
    <t>Share capital</t>
  </si>
  <si>
    <t>ICULS</t>
  </si>
  <si>
    <t xml:space="preserve">Retained earnings </t>
  </si>
  <si>
    <t>Total Reserve</t>
  </si>
  <si>
    <t>Shareholders equity</t>
  </si>
  <si>
    <t>Minority Interest</t>
  </si>
  <si>
    <t>Total equity</t>
  </si>
  <si>
    <t>Non-current liabilities</t>
  </si>
  <si>
    <t>Long term borrowings</t>
  </si>
  <si>
    <t xml:space="preserve">Hire Purchase </t>
  </si>
  <si>
    <t>Deferred tax liabilities</t>
  </si>
  <si>
    <t>Current liabilities</t>
  </si>
  <si>
    <t>Short term borrowings</t>
  </si>
  <si>
    <t>Trade payables</t>
  </si>
  <si>
    <t>Other creditors</t>
  </si>
  <si>
    <t>Provision for taxation</t>
  </si>
  <si>
    <t>Hire Purchase - Current</t>
  </si>
  <si>
    <t>Total Liabilities</t>
  </si>
  <si>
    <t>Total equity and liabilities</t>
  </si>
  <si>
    <t>Net Tangible assets per share (RM)</t>
  </si>
  <si>
    <t xml:space="preserve">(The condensed consolidated balance sheet should be read in conjunction with the audited  </t>
  </si>
  <si>
    <t>financial statements for the year ended 31 December 2006 and the accompanying explanatory</t>
  </si>
  <si>
    <t>notes attached to the interim financial statements.)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</si>
  <si>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</si>
  <si>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</si>
  <si>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</si>
  <si>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</si>
  <si>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</si>
  <si>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</si>
  <si>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</si>
  <si>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TO DATE</t>
  </si>
  <si>
    <t>PERIOD</t>
  </si>
  <si>
    <t>Continuing Operations</t>
  </si>
  <si>
    <t>Revenue</t>
  </si>
  <si>
    <t>Cost of Sales</t>
  </si>
  <si>
    <t>Gross profit/(loss)</t>
  </si>
  <si>
    <t>Other income</t>
  </si>
  <si>
    <t>Selling and distribution expenses</t>
  </si>
  <si>
    <t>General and administrative expenses</t>
  </si>
  <si>
    <t>Other expenses</t>
  </si>
  <si>
    <t>Restructuring costs</t>
  </si>
  <si>
    <t>Profit from operations</t>
  </si>
  <si>
    <t>Finance cost</t>
  </si>
  <si>
    <t>Profit/(loss) before tax</t>
  </si>
  <si>
    <t>Tax</t>
  </si>
  <si>
    <t xml:space="preserve">Profit/(loss) for the period from </t>
  </si>
  <si>
    <t>continuing operations</t>
  </si>
  <si>
    <t xml:space="preserve">Profit/(loss) for the period </t>
  </si>
  <si>
    <t>Attributable to :</t>
  </si>
  <si>
    <t>Equity holders of the parent</t>
  </si>
  <si>
    <t>Minority interest</t>
  </si>
  <si>
    <t>Earnings per share (sen) attributable to</t>
  </si>
  <si>
    <t>equity holders of the parent :</t>
  </si>
  <si>
    <t>Basic (sen), for continuing operations</t>
  </si>
  <si>
    <t>Basic (sen), for discontinued operations</t>
  </si>
  <si>
    <t>Basic (sen) for the period</t>
  </si>
  <si>
    <t>Fully diluted (sen)</t>
  </si>
  <si>
    <t>N/A</t>
  </si>
  <si>
    <t xml:space="preserve">(The condensed consolidated income statements should be read in conjunction with the audited financial </t>
  </si>
  <si>
    <t>statements of the Group for the year ended 31 December 2006).</t>
  </si>
  <si>
    <t xml:space="preserve">(The explanatory notes form an integral part of and should be read in conjunction with this </t>
  </si>
  <si>
    <t>interim financial report)</t>
  </si>
  <si>
    <t>Discontinued Operations</t>
  </si>
  <si>
    <t>Profit/(loss) for the period from</t>
  </si>
  <si>
    <t>discontinued operations</t>
  </si>
  <si>
    <t>(UNAUDITED)</t>
  </si>
  <si>
    <t>(AUDITED)</t>
  </si>
  <si>
    <t>AS AT 30/06/2007</t>
  </si>
  <si>
    <t>AS AT 31/12/2006</t>
  </si>
  <si>
    <t xml:space="preserve">RM'000 </t>
  </si>
  <si>
    <t>Conversion of ICULS</t>
  </si>
  <si>
    <t xml:space="preserve">6 months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</si>
</sst>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5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17" xfId="15" applyNumberFormat="1" applyFill="1" applyBorder="1" applyAlignment="1">
      <alignment/>
    </xf>
    <xf numFmtId="0" fontId="0" fillId="0" borderId="7" xfId="0" applyFont="1" applyBorder="1" applyAlignment="1" quotePrefix="1">
      <alignment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164" fontId="0" fillId="0" borderId="19" xfId="15" applyNumberFormat="1" applyFont="1" applyBorder="1" applyAlignment="1">
      <alignment horizontal="center"/>
    </xf>
    <xf numFmtId="164" fontId="0" fillId="0" borderId="20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8" xfId="0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4" xfId="15" applyNumberFormat="1" applyFont="1" applyFill="1" applyBorder="1" applyAlignment="1">
      <alignment/>
    </xf>
    <xf numFmtId="164" fontId="0" fillId="0" borderId="21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0" fillId="0" borderId="13" xfId="15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>
      <alignment/>
    </xf>
    <xf numFmtId="164" fontId="0" fillId="0" borderId="0" xfId="15" applyNumberFormat="1" applyAlignment="1">
      <alignment/>
    </xf>
    <xf numFmtId="0" fontId="1" fillId="0" borderId="0" xfId="0" applyFont="1" applyBorder="1" applyAlignment="1" quotePrefix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164" fontId="0" fillId="0" borderId="8" xfId="15" applyNumberFormat="1" applyFill="1" applyBorder="1" applyAlignment="1">
      <alignment/>
    </xf>
    <xf numFmtId="164" fontId="0" fillId="0" borderId="9" xfId="15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164" fontId="0" fillId="0" borderId="28" xfId="15" applyNumberFormat="1" applyFill="1" applyBorder="1" applyAlignment="1">
      <alignment/>
    </xf>
    <xf numFmtId="164" fontId="0" fillId="0" borderId="29" xfId="15" applyNumberForma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64" fontId="0" fillId="0" borderId="30" xfId="15" applyNumberFormat="1" applyFill="1" applyBorder="1" applyAlignment="1">
      <alignment/>
    </xf>
    <xf numFmtId="164" fontId="0" fillId="0" borderId="31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0" fillId="0" borderId="32" xfId="15" applyNumberFormat="1" applyFill="1" applyBorder="1" applyAlignment="1">
      <alignment/>
    </xf>
    <xf numFmtId="164" fontId="0" fillId="0" borderId="33" xfId="15" applyNumberFormat="1" applyFill="1" applyBorder="1" applyAlignment="1">
      <alignment/>
    </xf>
    <xf numFmtId="164" fontId="0" fillId="0" borderId="13" xfId="15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19" xfId="15" applyNumberFormat="1" applyFill="1" applyBorder="1" applyAlignment="1">
      <alignment/>
    </xf>
    <xf numFmtId="164" fontId="0" fillId="0" borderId="20" xfId="15" applyNumberFormat="1" applyFill="1" applyBorder="1" applyAlignment="1">
      <alignment/>
    </xf>
    <xf numFmtId="0" fontId="1" fillId="0" borderId="24" xfId="0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43" fontId="1" fillId="0" borderId="8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36" xfId="15" applyNumberFormat="1" applyBorder="1" applyAlignment="1">
      <alignment/>
    </xf>
    <xf numFmtId="164" fontId="0" fillId="0" borderId="20" xfId="15" applyNumberFormat="1" applyBorder="1" applyAlignment="1">
      <alignment/>
    </xf>
    <xf numFmtId="164" fontId="0" fillId="0" borderId="33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17" xfId="15" applyNumberFormat="1" applyBorder="1" applyAlignment="1">
      <alignment/>
    </xf>
    <xf numFmtId="0" fontId="1" fillId="0" borderId="25" xfId="0" applyFont="1" applyBorder="1" applyAlignment="1">
      <alignment/>
    </xf>
    <xf numFmtId="43" fontId="0" fillId="0" borderId="8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8" xfId="15" applyNumberFormat="1" applyFill="1" applyBorder="1" applyAlignment="1">
      <alignment/>
    </xf>
    <xf numFmtId="43" fontId="0" fillId="0" borderId="9" xfId="15" applyNumberFormat="1" applyBorder="1" applyAlignment="1">
      <alignment/>
    </xf>
    <xf numFmtId="43" fontId="0" fillId="0" borderId="14" xfId="15" applyNumberFormat="1" applyBorder="1" applyAlignment="1">
      <alignment/>
    </xf>
    <xf numFmtId="43" fontId="0" fillId="0" borderId="15" xfId="15" applyNumberFormat="1" applyBorder="1" applyAlignment="1">
      <alignment/>
    </xf>
    <xf numFmtId="43" fontId="0" fillId="0" borderId="21" xfId="15" applyNumberFormat="1" applyBorder="1" applyAlignment="1">
      <alignment/>
    </xf>
    <xf numFmtId="43" fontId="0" fillId="0" borderId="8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 horizontal="right"/>
    </xf>
    <xf numFmtId="43" fontId="0" fillId="0" borderId="9" xfId="15" applyNumberFormat="1" applyFont="1" applyBorder="1" applyAlignment="1">
      <alignment horizontal="right"/>
    </xf>
    <xf numFmtId="43" fontId="0" fillId="0" borderId="11" xfId="15" applyNumberForma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3" xfId="15" applyNumberFormat="1" applyBorder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60" workbookViewId="0" topLeftCell="A1">
      <selection activeCell="A10" sqref="A1:IV16384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spans="1:4" ht="13.5" thickBot="1">
      <c r="A7" s="1" t="s">
        <v>101</v>
      </c>
      <c r="D7" s="48"/>
    </row>
    <row r="8" spans="1:7" ht="12.75">
      <c r="A8" s="5"/>
      <c r="B8" s="69"/>
      <c r="C8" s="70"/>
      <c r="D8" s="69"/>
      <c r="E8" s="42"/>
      <c r="F8" s="69"/>
      <c r="G8" s="11"/>
    </row>
    <row r="9" spans="1:7" ht="13.5" thickBot="1">
      <c r="A9" s="12"/>
      <c r="B9" s="73"/>
      <c r="C9" s="106"/>
      <c r="D9" s="107" t="s">
        <v>102</v>
      </c>
      <c r="E9" s="48"/>
      <c r="F9" s="107" t="s">
        <v>103</v>
      </c>
      <c r="G9" s="39"/>
    </row>
    <row r="10" spans="1:7" ht="12.75">
      <c r="A10" s="12"/>
      <c r="B10" s="73"/>
      <c r="C10" s="76"/>
      <c r="D10" s="17" t="s">
        <v>104</v>
      </c>
      <c r="E10" s="18" t="s">
        <v>105</v>
      </c>
      <c r="F10" s="17" t="s">
        <v>104</v>
      </c>
      <c r="G10" s="75" t="s">
        <v>105</v>
      </c>
    </row>
    <row r="11" spans="1:7" ht="12.75">
      <c r="A11" s="12"/>
      <c r="B11" s="73"/>
      <c r="C11" s="76"/>
      <c r="D11" s="17" t="s">
        <v>106</v>
      </c>
      <c r="E11" s="18" t="s">
        <v>107</v>
      </c>
      <c r="F11" s="17" t="s">
        <v>106</v>
      </c>
      <c r="G11" s="75" t="s">
        <v>107</v>
      </c>
    </row>
    <row r="12" spans="1:7" ht="12.75">
      <c r="A12" s="12"/>
      <c r="B12" s="73"/>
      <c r="C12" s="76"/>
      <c r="D12" s="17" t="s">
        <v>62</v>
      </c>
      <c r="E12" s="18" t="s">
        <v>62</v>
      </c>
      <c r="F12" s="17" t="s">
        <v>108</v>
      </c>
      <c r="G12" s="75" t="s">
        <v>109</v>
      </c>
    </row>
    <row r="13" spans="1:7" ht="12.75">
      <c r="A13" s="12"/>
      <c r="B13" s="73"/>
      <c r="C13" s="76"/>
      <c r="D13" s="77" t="s">
        <v>45</v>
      </c>
      <c r="E13" s="18" t="s">
        <v>46</v>
      </c>
      <c r="F13" s="77" t="s">
        <v>45</v>
      </c>
      <c r="G13" s="75" t="s">
        <v>46</v>
      </c>
    </row>
    <row r="14" spans="1:7" ht="13.5" thickBot="1">
      <c r="A14" s="12"/>
      <c r="B14" s="78"/>
      <c r="C14" s="79"/>
      <c r="D14" s="22" t="s">
        <v>22</v>
      </c>
      <c r="E14" s="23" t="s">
        <v>22</v>
      </c>
      <c r="F14" s="22" t="s">
        <v>22</v>
      </c>
      <c r="G14" s="24" t="s">
        <v>22</v>
      </c>
    </row>
    <row r="15" spans="1:7" ht="12.75">
      <c r="A15" s="12"/>
      <c r="B15" s="73"/>
      <c r="C15" s="76"/>
      <c r="D15" s="17"/>
      <c r="E15" s="18"/>
      <c r="F15" s="17"/>
      <c r="G15" s="75"/>
    </row>
    <row r="16" spans="1:7" ht="12.75">
      <c r="A16" s="12"/>
      <c r="B16" s="99" t="s">
        <v>110</v>
      </c>
      <c r="C16" s="76"/>
      <c r="D16" s="17"/>
      <c r="E16" s="18"/>
      <c r="F16" s="17"/>
      <c r="G16" s="75"/>
    </row>
    <row r="17" spans="1:7" ht="12.75">
      <c r="A17" s="12"/>
      <c r="B17" s="73" t="s">
        <v>111</v>
      </c>
      <c r="C17" s="76"/>
      <c r="D17" s="26">
        <v>11681</v>
      </c>
      <c r="E17" s="27">
        <v>8498</v>
      </c>
      <c r="F17" s="26">
        <v>21627</v>
      </c>
      <c r="G17" s="108">
        <v>17835</v>
      </c>
    </row>
    <row r="18" spans="1:7" ht="12.75">
      <c r="A18" s="12"/>
      <c r="B18" s="73" t="s">
        <v>112</v>
      </c>
      <c r="C18" s="76"/>
      <c r="D18" s="109">
        <v>-10150</v>
      </c>
      <c r="E18" s="110">
        <v>-9033</v>
      </c>
      <c r="F18" s="109">
        <v>-19787</v>
      </c>
      <c r="G18" s="111">
        <v>-18791</v>
      </c>
    </row>
    <row r="19" spans="1:7" ht="12.75">
      <c r="A19" s="12"/>
      <c r="B19" s="99" t="s">
        <v>113</v>
      </c>
      <c r="C19" s="76"/>
      <c r="D19" s="26">
        <f>D17+D18</f>
        <v>1531</v>
      </c>
      <c r="E19" s="27">
        <f>+E17+E18</f>
        <v>-535</v>
      </c>
      <c r="F19" s="26">
        <f>F17+F18</f>
        <v>1840</v>
      </c>
      <c r="G19" s="108">
        <f>+G17+G18</f>
        <v>-956</v>
      </c>
    </row>
    <row r="20" spans="1:7" ht="12.75">
      <c r="A20" s="12"/>
      <c r="B20" s="99"/>
      <c r="C20" s="76"/>
      <c r="D20" s="26"/>
      <c r="E20" s="27"/>
      <c r="F20" s="26"/>
      <c r="G20" s="108"/>
    </row>
    <row r="21" spans="1:7" ht="12.75">
      <c r="A21" s="12"/>
      <c r="B21" s="73" t="s">
        <v>114</v>
      </c>
      <c r="C21" s="76"/>
      <c r="D21" s="26">
        <v>289</v>
      </c>
      <c r="E21" s="27">
        <v>1516</v>
      </c>
      <c r="F21" s="26">
        <v>417</v>
      </c>
      <c r="G21" s="108">
        <v>1715</v>
      </c>
    </row>
    <row r="22" spans="1:7" ht="12.75">
      <c r="A22" s="12"/>
      <c r="B22" s="73" t="s">
        <v>115</v>
      </c>
      <c r="C22" s="76"/>
      <c r="D22" s="26">
        <v>-642</v>
      </c>
      <c r="E22" s="27">
        <v>-741</v>
      </c>
      <c r="F22" s="26">
        <v>-1347</v>
      </c>
      <c r="G22" s="108">
        <v>-1556</v>
      </c>
    </row>
    <row r="23" spans="1:7" ht="12.75">
      <c r="A23" s="12"/>
      <c r="B23" s="73" t="s">
        <v>116</v>
      </c>
      <c r="C23" s="76"/>
      <c r="D23" s="26">
        <v>-886</v>
      </c>
      <c r="E23" s="27">
        <v>-884</v>
      </c>
      <c r="F23" s="26">
        <v>-1799</v>
      </c>
      <c r="G23" s="108">
        <v>-1762</v>
      </c>
    </row>
    <row r="24" spans="1:7" ht="12.75">
      <c r="A24" s="12"/>
      <c r="B24" s="73" t="s">
        <v>117</v>
      </c>
      <c r="C24" s="76"/>
      <c r="D24" s="26">
        <v>-438</v>
      </c>
      <c r="E24" s="27">
        <f>-372</f>
        <v>-372</v>
      </c>
      <c r="F24" s="26">
        <v>-602</v>
      </c>
      <c r="G24" s="108">
        <f>-597</f>
        <v>-597</v>
      </c>
    </row>
    <row r="25" spans="1:7" ht="12.75">
      <c r="A25" s="12"/>
      <c r="B25" s="73" t="s">
        <v>118</v>
      </c>
      <c r="C25" s="76"/>
      <c r="D25" s="109">
        <v>0</v>
      </c>
      <c r="E25" s="110">
        <v>0</v>
      </c>
      <c r="F25" s="109">
        <v>0</v>
      </c>
      <c r="G25" s="111">
        <v>0</v>
      </c>
    </row>
    <row r="26" spans="1:7" ht="12.75">
      <c r="A26" s="12"/>
      <c r="B26" s="73" t="s">
        <v>119</v>
      </c>
      <c r="C26" s="76"/>
      <c r="D26" s="26">
        <f>SUM(D19:D25)</f>
        <v>-146</v>
      </c>
      <c r="E26" s="27">
        <f>SUM(E19:E25)</f>
        <v>-1016</v>
      </c>
      <c r="F26" s="26">
        <f>SUM(F19:F25)</f>
        <v>-1491</v>
      </c>
      <c r="G26" s="108">
        <f>SUM(G19:G25)</f>
        <v>-3156</v>
      </c>
    </row>
    <row r="27" spans="1:7" ht="12.75">
      <c r="A27" s="12"/>
      <c r="B27" s="73" t="s">
        <v>120</v>
      </c>
      <c r="C27" s="76"/>
      <c r="D27" s="109">
        <v>-126</v>
      </c>
      <c r="E27" s="110">
        <v>-119</v>
      </c>
      <c r="F27" s="109">
        <v>-275</v>
      </c>
      <c r="G27" s="111">
        <v>-206</v>
      </c>
    </row>
    <row r="28" spans="1:7" ht="12.75">
      <c r="A28" s="12"/>
      <c r="B28" s="99" t="s">
        <v>121</v>
      </c>
      <c r="C28" s="76"/>
      <c r="D28" s="26">
        <f>+D26+D27</f>
        <v>-272</v>
      </c>
      <c r="E28" s="26">
        <f>+E26+E27</f>
        <v>-1135</v>
      </c>
      <c r="F28" s="26">
        <f>+F26+F27</f>
        <v>-1766</v>
      </c>
      <c r="G28" s="112">
        <f>+G26+G27</f>
        <v>-3362</v>
      </c>
    </row>
    <row r="29" spans="1:7" ht="12.75">
      <c r="A29" s="12"/>
      <c r="B29" s="73" t="s">
        <v>122</v>
      </c>
      <c r="C29" s="76"/>
      <c r="D29" s="109">
        <v>0</v>
      </c>
      <c r="E29" s="110">
        <v>0</v>
      </c>
      <c r="F29" s="109">
        <v>0</v>
      </c>
      <c r="G29" s="111">
        <v>0</v>
      </c>
    </row>
    <row r="30" spans="1:7" ht="12.75">
      <c r="A30" s="12"/>
      <c r="B30" s="99" t="s">
        <v>123</v>
      </c>
      <c r="C30" s="76"/>
      <c r="D30" s="26"/>
      <c r="E30" s="27"/>
      <c r="F30" s="26"/>
      <c r="G30" s="108"/>
    </row>
    <row r="31" spans="1:7" ht="12.75">
      <c r="A31" s="12"/>
      <c r="B31" s="99" t="s">
        <v>124</v>
      </c>
      <c r="C31" s="76"/>
      <c r="D31" s="26">
        <f>+D28+D29</f>
        <v>-272</v>
      </c>
      <c r="E31" s="26">
        <f>+E28+E29</f>
        <v>-1135</v>
      </c>
      <c r="F31" s="26">
        <f>+F28+F29</f>
        <v>-1766</v>
      </c>
      <c r="G31" s="112">
        <f>+G28+G29</f>
        <v>-3362</v>
      </c>
    </row>
    <row r="32" spans="1:7" ht="12.75">
      <c r="A32" s="12"/>
      <c r="B32" s="73"/>
      <c r="C32" s="76"/>
      <c r="D32" s="26"/>
      <c r="E32" s="27"/>
      <c r="F32" s="26"/>
      <c r="G32" s="108"/>
    </row>
    <row r="33" spans="1:7" ht="12.75">
      <c r="A33" s="12"/>
      <c r="B33" s="99" t="s">
        <v>140</v>
      </c>
      <c r="C33" s="76"/>
      <c r="D33" s="26"/>
      <c r="E33" s="27"/>
      <c r="F33" s="26"/>
      <c r="G33" s="108"/>
    </row>
    <row r="34" spans="1:7" ht="12.75">
      <c r="A34" s="12"/>
      <c r="B34" s="73" t="s">
        <v>141</v>
      </c>
      <c r="C34" s="76"/>
      <c r="D34" s="26"/>
      <c r="E34" s="27"/>
      <c r="F34" s="26"/>
      <c r="G34" s="108"/>
    </row>
    <row r="35" spans="1:7" ht="12.75">
      <c r="A35" s="12"/>
      <c r="B35" s="73" t="s">
        <v>142</v>
      </c>
      <c r="C35" s="76"/>
      <c r="D35" s="26">
        <v>0</v>
      </c>
      <c r="E35" s="113">
        <v>-2</v>
      </c>
      <c r="F35" s="26">
        <v>0</v>
      </c>
      <c r="G35" s="84">
        <v>-4</v>
      </c>
    </row>
    <row r="36" spans="1:7" ht="13.5" thickBot="1">
      <c r="A36" s="12"/>
      <c r="B36" s="99" t="s">
        <v>125</v>
      </c>
      <c r="C36" s="76"/>
      <c r="D36" s="31">
        <f>+D31+D35</f>
        <v>-272</v>
      </c>
      <c r="E36" s="31">
        <f>+E31+E35</f>
        <v>-1137</v>
      </c>
      <c r="F36" s="31">
        <f>+F31+F35</f>
        <v>-1766</v>
      </c>
      <c r="G36" s="114">
        <f>+G31+G35</f>
        <v>-3366</v>
      </c>
    </row>
    <row r="37" spans="1:7" ht="13.5" thickTop="1">
      <c r="A37" s="12"/>
      <c r="B37" s="99"/>
      <c r="C37" s="76"/>
      <c r="D37" s="26"/>
      <c r="E37" s="27"/>
      <c r="F37" s="26"/>
      <c r="G37" s="108"/>
    </row>
    <row r="38" spans="1:7" ht="12.75">
      <c r="A38" s="12"/>
      <c r="B38" s="73" t="s">
        <v>126</v>
      </c>
      <c r="C38" s="76"/>
      <c r="D38" s="26"/>
      <c r="E38" s="27"/>
      <c r="F38" s="26"/>
      <c r="G38" s="108"/>
    </row>
    <row r="39" spans="1:7" ht="12.75">
      <c r="A39" s="12"/>
      <c r="B39" s="73" t="s">
        <v>127</v>
      </c>
      <c r="C39" s="76"/>
      <c r="D39" s="26">
        <v>-116</v>
      </c>
      <c r="E39" s="27">
        <v>-756</v>
      </c>
      <c r="F39" s="26">
        <v>-1202</v>
      </c>
      <c r="G39" s="108">
        <v>-2572</v>
      </c>
    </row>
    <row r="40" spans="1:7" ht="12.75">
      <c r="A40" s="12"/>
      <c r="B40" s="73" t="s">
        <v>128</v>
      </c>
      <c r="C40" s="76"/>
      <c r="D40" s="26">
        <v>-156</v>
      </c>
      <c r="E40" s="27">
        <v>-381</v>
      </c>
      <c r="F40" s="26">
        <v>-564</v>
      </c>
      <c r="G40" s="108">
        <v>-794</v>
      </c>
    </row>
    <row r="41" spans="1:7" ht="13.5" thickBot="1">
      <c r="A41" s="12"/>
      <c r="B41" s="73"/>
      <c r="C41" s="76"/>
      <c r="D41" s="31">
        <f>+D39+D40</f>
        <v>-272</v>
      </c>
      <c r="E41" s="31">
        <f>+E39+E40</f>
        <v>-1137</v>
      </c>
      <c r="F41" s="31">
        <f>+F39+F40</f>
        <v>-1766</v>
      </c>
      <c r="G41" s="115">
        <f>+G39+G40</f>
        <v>-3366</v>
      </c>
    </row>
    <row r="42" spans="1:7" ht="13.5" thickTop="1">
      <c r="A42" s="12"/>
      <c r="B42" s="73"/>
      <c r="C42" s="76"/>
      <c r="D42" s="26"/>
      <c r="E42" s="27"/>
      <c r="F42" s="26"/>
      <c r="G42" s="108"/>
    </row>
    <row r="43" spans="1:7" ht="12.75">
      <c r="A43" s="12"/>
      <c r="B43" s="99" t="s">
        <v>129</v>
      </c>
      <c r="C43" s="116"/>
      <c r="D43" s="26"/>
      <c r="E43" s="27"/>
      <c r="F43" s="26"/>
      <c r="G43" s="108"/>
    </row>
    <row r="44" spans="1:7" ht="12.75">
      <c r="A44" s="12"/>
      <c r="B44" s="99" t="s">
        <v>130</v>
      </c>
      <c r="C44" s="116"/>
      <c r="D44" s="26"/>
      <c r="E44" s="27"/>
      <c r="F44" s="26"/>
      <c r="G44" s="108"/>
    </row>
    <row r="45" spans="1:7" ht="12.75">
      <c r="A45" s="12"/>
      <c r="B45" s="73" t="s">
        <v>131</v>
      </c>
      <c r="C45" s="74"/>
      <c r="D45" s="117">
        <v>-0.13</v>
      </c>
      <c r="E45" s="118">
        <v>-1.24</v>
      </c>
      <c r="F45" s="119">
        <v>-1.367</v>
      </c>
      <c r="G45" s="120">
        <v>-4.22</v>
      </c>
    </row>
    <row r="46" spans="1:7" ht="12.75">
      <c r="A46" s="12"/>
      <c r="B46" s="73" t="s">
        <v>132</v>
      </c>
      <c r="C46" s="74"/>
      <c r="D46" s="117">
        <v>0</v>
      </c>
      <c r="E46" s="118">
        <v>0</v>
      </c>
      <c r="F46" s="117"/>
      <c r="G46" s="120">
        <v>0</v>
      </c>
    </row>
    <row r="47" spans="1:7" ht="13.5" thickBot="1">
      <c r="A47" s="12"/>
      <c r="B47" s="73" t="s">
        <v>133</v>
      </c>
      <c r="C47" s="74"/>
      <c r="D47" s="121">
        <f>SUM(D45:D46)</f>
        <v>-0.13</v>
      </c>
      <c r="E47" s="122">
        <v>-1.24</v>
      </c>
      <c r="F47" s="121">
        <f>SUM(F45:F46)</f>
        <v>-1.367</v>
      </c>
      <c r="G47" s="123">
        <v>-4.22</v>
      </c>
    </row>
    <row r="48" spans="1:7" ht="13.5" thickTop="1">
      <c r="A48" s="12"/>
      <c r="B48" s="73" t="s">
        <v>134</v>
      </c>
      <c r="C48" s="76"/>
      <c r="D48" s="124" t="s">
        <v>135</v>
      </c>
      <c r="E48" s="125" t="s">
        <v>135</v>
      </c>
      <c r="F48" s="124" t="s">
        <v>135</v>
      </c>
      <c r="G48" s="126" t="s">
        <v>135</v>
      </c>
    </row>
    <row r="49" spans="1:7" ht="13.5" thickBot="1">
      <c r="A49" s="21"/>
      <c r="B49" s="78"/>
      <c r="C49" s="79"/>
      <c r="D49" s="127"/>
      <c r="E49" s="128"/>
      <c r="F49" s="127"/>
      <c r="G49" s="129"/>
    </row>
    <row r="51" spans="4:7" ht="12.75">
      <c r="D51" s="130"/>
      <c r="E51" s="130"/>
      <c r="F51" s="130"/>
      <c r="G51" s="130"/>
    </row>
    <row r="52" spans="2:7" ht="12.75">
      <c r="B52" s="40" t="s">
        <v>136</v>
      </c>
      <c r="D52" s="130"/>
      <c r="E52" s="130"/>
      <c r="F52" s="130"/>
      <c r="G52" s="130"/>
    </row>
    <row r="53" ht="12.75">
      <c r="B53" s="40" t="s">
        <v>137</v>
      </c>
    </row>
    <row r="54" ht="12.75">
      <c r="B54" s="40" t="s">
        <v>138</v>
      </c>
    </row>
    <row r="55" ht="12.75">
      <c r="B55" s="40" t="s">
        <v>139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view="pageBreakPreview" zoomScale="60" workbookViewId="0" topLeftCell="A19">
      <selection activeCell="A1" sqref="A1:IV16384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5" width="17.57421875" style="0" customWidth="1"/>
    <col min="6" max="6" width="12.7109375" style="0" customWidth="1"/>
  </cols>
  <sheetData>
    <row r="1" ht="12.75">
      <c r="A1" s="1" t="s">
        <v>60</v>
      </c>
    </row>
    <row r="2" ht="12.75">
      <c r="A2" s="1" t="s">
        <v>61</v>
      </c>
    </row>
    <row r="3" ht="13.5" thickBot="1">
      <c r="A3" s="1" t="s">
        <v>3</v>
      </c>
    </row>
    <row r="4" spans="1:5" ht="12.75">
      <c r="A4" s="5"/>
      <c r="B4" s="69"/>
      <c r="C4" s="70"/>
      <c r="D4" s="71" t="s">
        <v>143</v>
      </c>
      <c r="E4" s="72" t="s">
        <v>144</v>
      </c>
    </row>
    <row r="5" spans="1:5" ht="12.75">
      <c r="A5" s="12"/>
      <c r="B5" s="73"/>
      <c r="C5" s="74"/>
      <c r="D5" s="17" t="s">
        <v>145</v>
      </c>
      <c r="E5" s="75" t="s">
        <v>146</v>
      </c>
    </row>
    <row r="6" spans="1:5" ht="15.75" customHeight="1" thickBot="1">
      <c r="A6" s="21"/>
      <c r="B6" s="78"/>
      <c r="C6" s="79"/>
      <c r="D6" s="22" t="s">
        <v>22</v>
      </c>
      <c r="E6" s="24" t="s">
        <v>147</v>
      </c>
    </row>
    <row r="7" spans="1:5" ht="12.75">
      <c r="A7" s="12"/>
      <c r="B7" s="99" t="s">
        <v>63</v>
      </c>
      <c r="C7" s="76"/>
      <c r="D7" s="17"/>
      <c r="E7" s="75"/>
    </row>
    <row r="8" spans="1:5" ht="12.75">
      <c r="A8" s="12"/>
      <c r="B8" s="80" t="s">
        <v>64</v>
      </c>
      <c r="C8" s="81"/>
      <c r="D8" s="19"/>
      <c r="E8" s="20"/>
    </row>
    <row r="9" spans="1:5" ht="12.75">
      <c r="A9" s="12"/>
      <c r="B9" s="82" t="s">
        <v>65</v>
      </c>
      <c r="C9" s="81"/>
      <c r="D9" s="83">
        <f>103062+387</f>
        <v>103449</v>
      </c>
      <c r="E9" s="84">
        <v>15180</v>
      </c>
    </row>
    <row r="10" spans="1:5" ht="12.75">
      <c r="A10" s="12"/>
      <c r="B10" s="82" t="s">
        <v>66</v>
      </c>
      <c r="C10" s="81"/>
      <c r="D10" s="83">
        <v>6663</v>
      </c>
      <c r="E10" s="84">
        <v>0</v>
      </c>
    </row>
    <row r="11" spans="1:5" ht="12.75">
      <c r="A11" s="12"/>
      <c r="B11" s="82" t="s">
        <v>67</v>
      </c>
      <c r="C11" s="81"/>
      <c r="D11" s="83">
        <v>5</v>
      </c>
      <c r="E11" s="84">
        <v>5</v>
      </c>
    </row>
    <row r="12" spans="1:5" ht="12.75">
      <c r="A12" s="12"/>
      <c r="B12" s="82" t="s">
        <v>68</v>
      </c>
      <c r="C12" s="81"/>
      <c r="D12" s="83">
        <v>11723</v>
      </c>
      <c r="E12" s="84">
        <v>0</v>
      </c>
    </row>
    <row r="13" spans="1:5" ht="12.75">
      <c r="A13" s="12"/>
      <c r="B13" s="82"/>
      <c r="C13" s="81"/>
      <c r="D13" s="86">
        <f>SUM(D9:D12)</f>
        <v>121840</v>
      </c>
      <c r="E13" s="87">
        <f>SUM(E9:E12)</f>
        <v>15185</v>
      </c>
    </row>
    <row r="14" spans="1:5" ht="12.75">
      <c r="A14" s="12"/>
      <c r="B14" s="80" t="s">
        <v>69</v>
      </c>
      <c r="C14" s="81"/>
      <c r="D14" s="83"/>
      <c r="E14" s="84"/>
    </row>
    <row r="15" spans="1:5" ht="12.75">
      <c r="A15" s="12"/>
      <c r="B15" s="88" t="s">
        <v>70</v>
      </c>
      <c r="C15" s="89"/>
      <c r="D15" s="83">
        <v>7507</v>
      </c>
      <c r="E15" s="84">
        <v>8687</v>
      </c>
    </row>
    <row r="16" spans="1:5" ht="12.75">
      <c r="A16" s="12"/>
      <c r="B16" s="88" t="s">
        <v>71</v>
      </c>
      <c r="C16" s="89"/>
      <c r="D16" s="83">
        <v>8367</v>
      </c>
      <c r="E16" s="84">
        <v>6002</v>
      </c>
    </row>
    <row r="17" spans="1:5" ht="12.75">
      <c r="A17" s="12"/>
      <c r="B17" s="88" t="s">
        <v>72</v>
      </c>
      <c r="C17" s="89"/>
      <c r="D17" s="83">
        <v>0</v>
      </c>
      <c r="E17" s="84">
        <v>0</v>
      </c>
    </row>
    <row r="18" spans="1:5" ht="12.75">
      <c r="A18" s="12"/>
      <c r="B18" s="88" t="s">
        <v>73</v>
      </c>
      <c r="C18" s="89"/>
      <c r="D18" s="83">
        <v>13842</v>
      </c>
      <c r="E18" s="84">
        <v>9844</v>
      </c>
    </row>
    <row r="19" spans="1:5" ht="12.75">
      <c r="A19" s="12"/>
      <c r="B19" s="88" t="s">
        <v>74</v>
      </c>
      <c r="C19" s="89"/>
      <c r="D19" s="83">
        <f>2347+1</f>
        <v>2348</v>
      </c>
      <c r="E19" s="84">
        <f>5604+1874</f>
        <v>7478</v>
      </c>
    </row>
    <row r="20" spans="1:5" ht="12.75">
      <c r="A20" s="12"/>
      <c r="B20" s="82"/>
      <c r="C20" s="81"/>
      <c r="D20" s="86">
        <f>SUM(D15:D19)</f>
        <v>32064</v>
      </c>
      <c r="E20" s="87">
        <f>SUM(E15:E19)</f>
        <v>32011</v>
      </c>
    </row>
    <row r="21" spans="1:5" ht="13.5" thickBot="1">
      <c r="A21" s="12"/>
      <c r="B21" s="82"/>
      <c r="C21" s="81"/>
      <c r="D21" s="90"/>
      <c r="E21" s="91"/>
    </row>
    <row r="22" spans="1:5" ht="13.5" thickBot="1">
      <c r="A22" s="12"/>
      <c r="B22" s="80" t="s">
        <v>75</v>
      </c>
      <c r="C22" s="81"/>
      <c r="D22" s="92">
        <f>D13+D20</f>
        <v>153904</v>
      </c>
      <c r="E22" s="93">
        <f>E13+E20</f>
        <v>47196</v>
      </c>
    </row>
    <row r="23" spans="1:5" ht="12.75">
      <c r="A23" s="12"/>
      <c r="B23" s="82"/>
      <c r="C23" s="81"/>
      <c r="D23" s="83"/>
      <c r="E23" s="84"/>
    </row>
    <row r="24" spans="1:5" ht="12.75">
      <c r="A24" s="12"/>
      <c r="B24" s="80" t="s">
        <v>76</v>
      </c>
      <c r="C24" s="81"/>
      <c r="D24" s="83"/>
      <c r="E24" s="84"/>
    </row>
    <row r="25" spans="1:5" ht="12.75">
      <c r="A25" s="12"/>
      <c r="B25" s="82"/>
      <c r="C25" s="81"/>
      <c r="D25" s="83"/>
      <c r="E25" s="84"/>
    </row>
    <row r="26" spans="1:5" ht="12.75">
      <c r="A26" s="12"/>
      <c r="B26" s="80" t="s">
        <v>77</v>
      </c>
      <c r="C26" s="81"/>
      <c r="D26" s="83"/>
      <c r="E26" s="84"/>
    </row>
    <row r="27" spans="1:5" ht="12.75">
      <c r="A27" s="12"/>
      <c r="B27" s="82" t="s">
        <v>78</v>
      </c>
      <c r="C27" s="81"/>
      <c r="D27" s="83">
        <v>111661</v>
      </c>
      <c r="E27" s="84">
        <v>60877</v>
      </c>
    </row>
    <row r="28" spans="1:5" ht="12.75">
      <c r="A28" s="12"/>
      <c r="B28" s="82" t="s">
        <v>79</v>
      </c>
      <c r="C28" s="81"/>
      <c r="D28" s="83">
        <v>6</v>
      </c>
      <c r="E28" s="84">
        <v>19192</v>
      </c>
    </row>
    <row r="29" spans="1:5" ht="12.75">
      <c r="A29" s="12"/>
      <c r="B29" s="88" t="s">
        <v>80</v>
      </c>
      <c r="C29" s="89"/>
      <c r="D29" s="83">
        <v>-54584</v>
      </c>
      <c r="E29" s="84">
        <v>-53382</v>
      </c>
    </row>
    <row r="30" spans="1:5" ht="12.75">
      <c r="A30" s="12"/>
      <c r="B30" s="82" t="s">
        <v>81</v>
      </c>
      <c r="C30" s="81"/>
      <c r="D30" s="86">
        <f>SUM(D29:D29)</f>
        <v>-54584</v>
      </c>
      <c r="E30" s="87">
        <f>SUM(E29:E29)</f>
        <v>-53382</v>
      </c>
    </row>
    <row r="31" spans="1:5" ht="12.75">
      <c r="A31" s="12"/>
      <c r="B31" s="82"/>
      <c r="C31" s="81"/>
      <c r="D31" s="83"/>
      <c r="E31" s="84"/>
    </row>
    <row r="32" spans="1:5" ht="12.75">
      <c r="A32" s="12"/>
      <c r="B32" s="80" t="s">
        <v>82</v>
      </c>
      <c r="C32" s="81"/>
      <c r="D32" s="83">
        <f>D27+D28+D29</f>
        <v>57083</v>
      </c>
      <c r="E32" s="94">
        <f>E27+E28+E29</f>
        <v>26687</v>
      </c>
    </row>
    <row r="33" spans="1:5" ht="12.75">
      <c r="A33" s="12"/>
      <c r="B33" s="82" t="s">
        <v>83</v>
      </c>
      <c r="C33" s="81"/>
      <c r="D33" s="83">
        <v>19583</v>
      </c>
      <c r="E33" s="84">
        <v>1997</v>
      </c>
    </row>
    <row r="34" spans="1:5" ht="13.5" thickBot="1">
      <c r="A34" s="12"/>
      <c r="B34" s="82"/>
      <c r="C34" s="81"/>
      <c r="D34" s="92"/>
      <c r="E34" s="95"/>
    </row>
    <row r="35" spans="1:5" ht="13.5" thickBot="1">
      <c r="A35" s="12"/>
      <c r="B35" s="80" t="s">
        <v>84</v>
      </c>
      <c r="C35" s="81"/>
      <c r="D35" s="92">
        <f>SUM(D32:D34)</f>
        <v>76666</v>
      </c>
      <c r="E35" s="95">
        <f>SUM(E32:E34)</f>
        <v>28684</v>
      </c>
    </row>
    <row r="36" spans="1:5" ht="12.75">
      <c r="A36" s="12"/>
      <c r="B36" s="80"/>
      <c r="C36" s="81"/>
      <c r="D36" s="83"/>
      <c r="E36" s="84"/>
    </row>
    <row r="37" spans="1:5" ht="12.75">
      <c r="A37" s="12"/>
      <c r="B37" s="80" t="s">
        <v>85</v>
      </c>
      <c r="C37" s="81"/>
      <c r="D37" s="83"/>
      <c r="E37" s="84"/>
    </row>
    <row r="38" spans="1:5" ht="12.75">
      <c r="A38" s="12"/>
      <c r="B38" s="82" t="s">
        <v>86</v>
      </c>
      <c r="C38" s="85"/>
      <c r="D38" s="83">
        <v>33567</v>
      </c>
      <c r="E38" s="84">
        <f>2+306</f>
        <v>308</v>
      </c>
    </row>
    <row r="39" spans="1:5" ht="12.75">
      <c r="A39" s="12"/>
      <c r="B39" s="82" t="s">
        <v>87</v>
      </c>
      <c r="C39" s="85"/>
      <c r="D39" s="83">
        <v>591</v>
      </c>
      <c r="E39" s="84">
        <v>617</v>
      </c>
    </row>
    <row r="40" spans="1:5" ht="12.75">
      <c r="A40" s="12"/>
      <c r="B40" s="96" t="s">
        <v>88</v>
      </c>
      <c r="C40" s="81"/>
      <c r="D40" s="83">
        <v>11560</v>
      </c>
      <c r="E40" s="84">
        <v>1004</v>
      </c>
    </row>
    <row r="41" spans="1:5" ht="12.75">
      <c r="A41" s="12"/>
      <c r="B41" s="82"/>
      <c r="C41" s="81"/>
      <c r="D41" s="86">
        <f>SUM(D38:D40)</f>
        <v>45718</v>
      </c>
      <c r="E41" s="87">
        <f>SUM(E38:E40)</f>
        <v>1929</v>
      </c>
    </row>
    <row r="42" spans="1:5" ht="12.75">
      <c r="A42" s="12"/>
      <c r="B42" s="82"/>
      <c r="C42" s="81"/>
      <c r="D42" s="83"/>
      <c r="E42" s="84"/>
    </row>
    <row r="43" spans="1:5" ht="12.75">
      <c r="A43" s="12"/>
      <c r="B43" s="80" t="s">
        <v>89</v>
      </c>
      <c r="C43" s="81"/>
      <c r="D43" s="83"/>
      <c r="E43" s="84"/>
    </row>
    <row r="44" spans="1:5" ht="12.75">
      <c r="A44" s="12"/>
      <c r="B44" s="88" t="s">
        <v>90</v>
      </c>
      <c r="C44" s="85"/>
      <c r="D44" s="83">
        <v>7433</v>
      </c>
      <c r="E44" s="84">
        <v>8511</v>
      </c>
    </row>
    <row r="45" spans="1:5" ht="12.75">
      <c r="A45" s="12"/>
      <c r="B45" s="88" t="s">
        <v>91</v>
      </c>
      <c r="C45" s="89"/>
      <c r="D45" s="83">
        <v>9353</v>
      </c>
      <c r="E45" s="84">
        <v>3979</v>
      </c>
    </row>
    <row r="46" spans="1:5" ht="12.75">
      <c r="A46" s="12"/>
      <c r="B46" s="88" t="s">
        <v>92</v>
      </c>
      <c r="C46" s="89"/>
      <c r="D46" s="83">
        <v>4750</v>
      </c>
      <c r="E46" s="84">
        <v>3765</v>
      </c>
    </row>
    <row r="47" spans="1:5" ht="12.75">
      <c r="A47" s="12"/>
      <c r="B47" s="88" t="s">
        <v>93</v>
      </c>
      <c r="C47" s="89"/>
      <c r="D47" s="83">
        <v>0</v>
      </c>
      <c r="E47" s="84">
        <v>0</v>
      </c>
    </row>
    <row r="48" spans="1:5" ht="12.75">
      <c r="A48" s="12"/>
      <c r="B48" s="88" t="s">
        <v>94</v>
      </c>
      <c r="C48" s="89"/>
      <c r="D48" s="83">
        <v>157</v>
      </c>
      <c r="E48" s="84">
        <v>150</v>
      </c>
    </row>
    <row r="49" spans="1:5" ht="12.75">
      <c r="A49" s="12"/>
      <c r="B49" s="88" t="s">
        <v>74</v>
      </c>
      <c r="C49" s="89"/>
      <c r="D49" s="83">
        <v>9827</v>
      </c>
      <c r="E49" s="84">
        <f>178</f>
        <v>178</v>
      </c>
    </row>
    <row r="50" spans="1:5" ht="12.75">
      <c r="A50" s="12"/>
      <c r="B50" s="82"/>
      <c r="C50" s="81"/>
      <c r="D50" s="86">
        <f>SUM(D44:D49)</f>
        <v>31520</v>
      </c>
      <c r="E50" s="87">
        <f>SUM(E44:E49)</f>
        <v>16583</v>
      </c>
    </row>
    <row r="51" spans="1:5" ht="12.75">
      <c r="A51" s="12"/>
      <c r="B51" s="82"/>
      <c r="C51" s="81"/>
      <c r="D51" s="97"/>
      <c r="E51" s="98"/>
    </row>
    <row r="52" spans="1:5" ht="12.75">
      <c r="A52" s="12"/>
      <c r="B52" s="80" t="s">
        <v>95</v>
      </c>
      <c r="C52" s="81"/>
      <c r="D52" s="97">
        <f>D41+D50</f>
        <v>77238</v>
      </c>
      <c r="E52" s="98">
        <f>E41+E50</f>
        <v>18512</v>
      </c>
    </row>
    <row r="53" spans="1:5" ht="13.5" thickBot="1">
      <c r="A53" s="12"/>
      <c r="B53" s="82"/>
      <c r="C53" s="81"/>
      <c r="D53" s="83"/>
      <c r="E53" s="84"/>
    </row>
    <row r="54" spans="1:5" ht="13.5" thickBot="1">
      <c r="A54" s="12"/>
      <c r="B54" s="99" t="s">
        <v>96</v>
      </c>
      <c r="C54" s="76"/>
      <c r="D54" s="100">
        <f>D35+D52</f>
        <v>153904</v>
      </c>
      <c r="E54" s="101">
        <f>E35+E52</f>
        <v>47196</v>
      </c>
    </row>
    <row r="55" spans="1:5" ht="12.75">
      <c r="A55" s="12"/>
      <c r="B55" s="80"/>
      <c r="C55" s="85"/>
      <c r="D55" s="83"/>
      <c r="E55" s="84"/>
    </row>
    <row r="56" spans="1:5" ht="12.75">
      <c r="A56" s="12"/>
      <c r="B56" s="80" t="s">
        <v>97</v>
      </c>
      <c r="C56" s="85"/>
      <c r="D56" s="102">
        <v>0.58</v>
      </c>
      <c r="E56" s="103">
        <v>0.47</v>
      </c>
    </row>
    <row r="57" spans="1:5" ht="13.5" thickBot="1">
      <c r="A57" s="21"/>
      <c r="B57" s="104"/>
      <c r="C57" s="105"/>
      <c r="D57" s="92"/>
      <c r="E57" s="95"/>
    </row>
    <row r="58" spans="1:5" ht="12.75">
      <c r="A58" s="3"/>
      <c r="B58" s="3"/>
      <c r="C58" s="3"/>
      <c r="D58" s="27"/>
      <c r="E58" s="27"/>
    </row>
    <row r="59" spans="2:3" ht="12.75">
      <c r="B59" s="40" t="s">
        <v>98</v>
      </c>
      <c r="C59" s="40"/>
    </row>
    <row r="60" spans="2:3" ht="12.75">
      <c r="B60" s="40" t="s">
        <v>99</v>
      </c>
      <c r="C60" s="40"/>
    </row>
    <row r="61" spans="2:3" ht="12.75">
      <c r="B61" s="40" t="s">
        <v>100</v>
      </c>
      <c r="C61" s="40"/>
    </row>
    <row r="62" spans="2:4" ht="12.75">
      <c r="B62" s="40"/>
      <c r="C62" s="40"/>
      <c r="D62" s="55">
        <f>D22-D54</f>
        <v>0</v>
      </c>
    </row>
  </sheetData>
  <printOptions/>
  <pageMargins left="0.75" right="0.75" top="0.75" bottom="0.75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IV16384"/>
    </sheetView>
  </sheetViews>
  <sheetFormatPr defaultColWidth="9.140625" defaultRowHeight="12.75"/>
  <cols>
    <col min="1" max="1" width="36.7109375" style="0" customWidth="1"/>
    <col min="2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9.57421875" style="0" customWidth="1"/>
    <col min="8" max="9" width="9.71093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spans="1:7" ht="12.75">
      <c r="A7" s="2" t="s">
        <v>4</v>
      </c>
      <c r="B7" s="3"/>
      <c r="C7" s="3"/>
      <c r="D7" s="3"/>
      <c r="E7" s="3"/>
      <c r="F7" s="3"/>
      <c r="G7" s="3"/>
    </row>
    <row r="8" spans="1:8" ht="13.5" thickBot="1">
      <c r="A8" s="3"/>
      <c r="B8" s="4"/>
      <c r="C8" s="3"/>
      <c r="D8" s="3"/>
      <c r="E8" s="3"/>
      <c r="F8" s="3"/>
      <c r="G8" s="3"/>
      <c r="H8" s="3"/>
    </row>
    <row r="9" spans="1:10" ht="13.5" thickBot="1">
      <c r="A9" s="5"/>
      <c r="B9" s="6"/>
      <c r="C9" s="7" t="s">
        <v>5</v>
      </c>
      <c r="D9" s="8"/>
      <c r="E9" s="8"/>
      <c r="F9" s="8"/>
      <c r="G9" s="9"/>
      <c r="H9" s="10"/>
      <c r="I9" s="11"/>
      <c r="J9" s="12"/>
    </row>
    <row r="10" spans="1:10" ht="13.5" thickBot="1">
      <c r="A10" s="12"/>
      <c r="B10" s="13"/>
      <c r="C10" s="7" t="s">
        <v>6</v>
      </c>
      <c r="D10" s="8"/>
      <c r="E10" s="8"/>
      <c r="F10" s="14" t="s">
        <v>7</v>
      </c>
      <c r="G10" s="9"/>
      <c r="H10" s="15"/>
      <c r="I10" s="16"/>
      <c r="J10" s="12"/>
    </row>
    <row r="11" spans="1:10" ht="12.75">
      <c r="A11" s="12"/>
      <c r="B11" s="17" t="s">
        <v>8</v>
      </c>
      <c r="C11" s="18" t="s">
        <v>8</v>
      </c>
      <c r="D11" s="17" t="s">
        <v>9</v>
      </c>
      <c r="E11" s="18" t="s">
        <v>10</v>
      </c>
      <c r="F11" s="17" t="s">
        <v>11</v>
      </c>
      <c r="G11" s="18"/>
      <c r="H11" s="19" t="s">
        <v>12</v>
      </c>
      <c r="I11" s="20" t="s">
        <v>13</v>
      </c>
      <c r="J11" s="12"/>
    </row>
    <row r="12" spans="1:10" ht="12.75">
      <c r="A12" s="12"/>
      <c r="B12" s="17" t="s">
        <v>14</v>
      </c>
      <c r="C12" s="18" t="s">
        <v>15</v>
      </c>
      <c r="D12" s="17" t="s">
        <v>16</v>
      </c>
      <c r="E12" s="18" t="s">
        <v>17</v>
      </c>
      <c r="F12" s="17" t="s">
        <v>18</v>
      </c>
      <c r="G12" s="18" t="s">
        <v>19</v>
      </c>
      <c r="H12" s="19" t="s">
        <v>20</v>
      </c>
      <c r="I12" s="20" t="s">
        <v>21</v>
      </c>
      <c r="J12" s="12"/>
    </row>
    <row r="13" spans="1:10" ht="13.5" thickBot="1">
      <c r="A13" s="21"/>
      <c r="B13" s="22" t="s">
        <v>22</v>
      </c>
      <c r="C13" s="23" t="s">
        <v>22</v>
      </c>
      <c r="D13" s="22" t="s">
        <v>22</v>
      </c>
      <c r="E13" s="23" t="s">
        <v>22</v>
      </c>
      <c r="F13" s="22" t="s">
        <v>22</v>
      </c>
      <c r="G13" s="23" t="s">
        <v>22</v>
      </c>
      <c r="H13" s="22" t="s">
        <v>22</v>
      </c>
      <c r="I13" s="24" t="s">
        <v>22</v>
      </c>
      <c r="J13" s="12"/>
    </row>
    <row r="14" spans="1:10" ht="12.75">
      <c r="A14" s="25" t="s">
        <v>23</v>
      </c>
      <c r="B14" s="17"/>
      <c r="C14" s="18"/>
      <c r="D14" s="17"/>
      <c r="E14" s="18"/>
      <c r="F14" s="17"/>
      <c r="G14" s="18"/>
      <c r="H14" s="15"/>
      <c r="I14" s="16"/>
      <c r="J14" s="12"/>
    </row>
    <row r="15" spans="1:10" ht="12.75">
      <c r="A15" s="25" t="s">
        <v>24</v>
      </c>
      <c r="B15" s="26">
        <v>82613</v>
      </c>
      <c r="C15" s="27">
        <v>0</v>
      </c>
      <c r="D15" s="26">
        <v>0</v>
      </c>
      <c r="E15" s="27">
        <v>19192</v>
      </c>
      <c r="F15" s="26">
        <v>-54468</v>
      </c>
      <c r="G15" s="27">
        <f>SUM(B15:F15)</f>
        <v>47337</v>
      </c>
      <c r="H15" s="30">
        <v>19739</v>
      </c>
      <c r="I15" s="28">
        <f>+G15+H15</f>
        <v>67076</v>
      </c>
      <c r="J15" s="12"/>
    </row>
    <row r="16" spans="1:10" ht="12.75">
      <c r="A16" s="29" t="s">
        <v>25</v>
      </c>
      <c r="B16" s="26"/>
      <c r="C16" s="27"/>
      <c r="D16" s="26"/>
      <c r="E16" s="27"/>
      <c r="F16" s="26"/>
      <c r="G16" s="27"/>
      <c r="H16" s="15"/>
      <c r="I16" s="16"/>
      <c r="J16" s="12"/>
    </row>
    <row r="17" spans="1:10" ht="12.75">
      <c r="A17" s="29" t="s">
        <v>148</v>
      </c>
      <c r="B17" s="26">
        <f>4+19182</f>
        <v>19186</v>
      </c>
      <c r="C17" s="27"/>
      <c r="D17" s="26"/>
      <c r="E17" s="27">
        <f>-4-19182</f>
        <v>-19186</v>
      </c>
      <c r="F17" s="26"/>
      <c r="G17" s="27">
        <f>SUM(B17:F17)</f>
        <v>0</v>
      </c>
      <c r="H17" s="15"/>
      <c r="I17" s="28">
        <f>G17</f>
        <v>0</v>
      </c>
      <c r="J17" s="12"/>
    </row>
    <row r="18" spans="1:10" ht="12.75">
      <c r="A18" s="29" t="s">
        <v>26</v>
      </c>
      <c r="B18" s="26">
        <v>93</v>
      </c>
      <c r="C18" s="27"/>
      <c r="D18" s="26"/>
      <c r="E18" s="27"/>
      <c r="F18" s="26"/>
      <c r="G18" s="27">
        <f>SUM(B18:F18)</f>
        <v>93</v>
      </c>
      <c r="H18" s="15"/>
      <c r="I18" s="28">
        <f>G18</f>
        <v>93</v>
      </c>
      <c r="J18" s="12"/>
    </row>
    <row r="19" spans="1:10" ht="12.75">
      <c r="A19" s="29" t="s">
        <v>27</v>
      </c>
      <c r="B19" s="26">
        <v>9769</v>
      </c>
      <c r="C19" s="27"/>
      <c r="D19" s="26"/>
      <c r="E19" s="27"/>
      <c r="F19" s="26"/>
      <c r="G19" s="27">
        <f>SUM(B19:F19)</f>
        <v>9769</v>
      </c>
      <c r="H19" s="30"/>
      <c r="I19" s="28">
        <f>+G19+H19</f>
        <v>9769</v>
      </c>
      <c r="J19" s="12"/>
    </row>
    <row r="20" spans="1:10" ht="12.75">
      <c r="A20" s="29" t="s">
        <v>28</v>
      </c>
      <c r="B20" s="26"/>
      <c r="C20" s="27"/>
      <c r="D20" s="26"/>
      <c r="E20" s="27"/>
      <c r="F20" s="26"/>
      <c r="G20" s="27"/>
      <c r="H20" s="30"/>
      <c r="I20" s="28">
        <f>+G20+H20</f>
        <v>0</v>
      </c>
      <c r="J20" s="12"/>
    </row>
    <row r="21" spans="1:10" ht="12.75">
      <c r="A21" s="12" t="s">
        <v>29</v>
      </c>
      <c r="B21" s="26">
        <v>0</v>
      </c>
      <c r="C21" s="27">
        <v>0</v>
      </c>
      <c r="D21" s="26">
        <v>0</v>
      </c>
      <c r="E21" s="27"/>
      <c r="F21" s="26">
        <v>-115.8</v>
      </c>
      <c r="G21" s="27">
        <f>SUM(B21:F21)</f>
        <v>-115.8</v>
      </c>
      <c r="H21" s="30">
        <v>-156</v>
      </c>
      <c r="I21" s="28">
        <f>+G21+H21</f>
        <v>-271.8</v>
      </c>
      <c r="J21" s="12"/>
    </row>
    <row r="22" spans="1:10" ht="13.5" thickBot="1">
      <c r="A22" s="25" t="s">
        <v>30</v>
      </c>
      <c r="B22" s="31">
        <f>SUM(B15:B21)</f>
        <v>111661</v>
      </c>
      <c r="C22" s="32">
        <f>+C15+C21</f>
        <v>0</v>
      </c>
      <c r="D22" s="31">
        <f>+D15+D21</f>
        <v>0</v>
      </c>
      <c r="E22" s="31">
        <f>SUM(E15:E21)</f>
        <v>6</v>
      </c>
      <c r="F22" s="31">
        <f>SUM(F15:F21)</f>
        <v>-54583.8</v>
      </c>
      <c r="G22" s="32">
        <f>SUM(G15:G21)</f>
        <v>57083.2</v>
      </c>
      <c r="H22" s="33">
        <f>SUM(H15:H21)</f>
        <v>19583</v>
      </c>
      <c r="I22" s="34">
        <f>SUM(I15:I21)</f>
        <v>76666.2</v>
      </c>
      <c r="J22" s="12"/>
    </row>
    <row r="23" spans="1:10" ht="13.5" thickTop="1">
      <c r="A23" s="25"/>
      <c r="B23" s="26"/>
      <c r="C23" s="27"/>
      <c r="D23" s="26"/>
      <c r="E23" s="27"/>
      <c r="F23" s="26"/>
      <c r="G23" s="27"/>
      <c r="H23" s="15"/>
      <c r="I23" s="16"/>
      <c r="J23" s="12"/>
    </row>
    <row r="24" spans="1:10" ht="12.75">
      <c r="A24" s="25" t="s">
        <v>31</v>
      </c>
      <c r="B24" s="26"/>
      <c r="C24" s="27"/>
      <c r="D24" s="26"/>
      <c r="E24" s="27"/>
      <c r="F24" s="26"/>
      <c r="G24" s="27"/>
      <c r="H24" s="15"/>
      <c r="I24" s="16"/>
      <c r="J24" s="12"/>
    </row>
    <row r="25" spans="1:10" ht="12.75">
      <c r="A25" s="25" t="s">
        <v>32</v>
      </c>
      <c r="B25" s="26">
        <v>60877</v>
      </c>
      <c r="C25" s="27">
        <v>0</v>
      </c>
      <c r="D25" s="26">
        <v>14</v>
      </c>
      <c r="E25" s="27">
        <v>19192</v>
      </c>
      <c r="F25" s="26">
        <v>-47038</v>
      </c>
      <c r="G25" s="27">
        <f>SUM(B25:F25)</f>
        <v>33045</v>
      </c>
      <c r="H25" s="30">
        <v>2906</v>
      </c>
      <c r="I25" s="28">
        <f>+G25+H25</f>
        <v>35951</v>
      </c>
      <c r="J25" s="12"/>
    </row>
    <row r="26" spans="1:10" ht="12.75">
      <c r="A26" s="29" t="s">
        <v>25</v>
      </c>
      <c r="B26" s="26"/>
      <c r="C26" s="27"/>
      <c r="D26" s="26"/>
      <c r="E26" s="27"/>
      <c r="F26" s="26"/>
      <c r="G26" s="27"/>
      <c r="H26" s="15"/>
      <c r="I26" s="16"/>
      <c r="J26" s="12"/>
    </row>
    <row r="27" spans="1:10" ht="12.75">
      <c r="A27" s="35" t="s">
        <v>33</v>
      </c>
      <c r="B27" s="26">
        <v>0</v>
      </c>
      <c r="C27" s="27"/>
      <c r="D27" s="26"/>
      <c r="E27" s="27"/>
      <c r="F27" s="26"/>
      <c r="G27" s="27">
        <f>SUM(B27:F27)</f>
        <v>0</v>
      </c>
      <c r="H27" s="15"/>
      <c r="I27" s="16"/>
      <c r="J27" s="12"/>
    </row>
    <row r="28" spans="1:10" ht="12.75">
      <c r="A28" s="35" t="s">
        <v>34</v>
      </c>
      <c r="B28" s="26">
        <v>0</v>
      </c>
      <c r="C28" s="27"/>
      <c r="D28" s="26"/>
      <c r="E28" s="27"/>
      <c r="F28" s="26"/>
      <c r="G28" s="27">
        <f>SUM(B28:F28)</f>
        <v>0</v>
      </c>
      <c r="H28" s="15"/>
      <c r="I28" s="16"/>
      <c r="J28" s="12"/>
    </row>
    <row r="29" spans="1:10" ht="12.75">
      <c r="A29" s="35" t="s">
        <v>35</v>
      </c>
      <c r="B29" s="26">
        <v>0</v>
      </c>
      <c r="C29" s="27"/>
      <c r="D29" s="26"/>
      <c r="E29" s="27"/>
      <c r="F29" s="26"/>
      <c r="G29" s="27">
        <f>SUM(B29:F29)</f>
        <v>0</v>
      </c>
      <c r="H29" s="15"/>
      <c r="I29" s="28">
        <f>+G29+H29</f>
        <v>0</v>
      </c>
      <c r="J29" s="12"/>
    </row>
    <row r="30" spans="1:10" ht="12.75">
      <c r="A30" s="29" t="s">
        <v>36</v>
      </c>
      <c r="B30" s="26"/>
      <c r="C30" s="27">
        <v>0</v>
      </c>
      <c r="D30" s="26"/>
      <c r="E30" s="27"/>
      <c r="F30" s="26"/>
      <c r="G30" s="27">
        <f>SUM(B30:F30)</f>
        <v>0</v>
      </c>
      <c r="H30" s="15"/>
      <c r="I30" s="16"/>
      <c r="J30" s="12"/>
    </row>
    <row r="31" spans="1:10" ht="12.75">
      <c r="A31" s="12" t="s">
        <v>29</v>
      </c>
      <c r="B31" s="26">
        <v>0</v>
      </c>
      <c r="C31" s="27">
        <v>0</v>
      </c>
      <c r="D31" s="26">
        <v>0</v>
      </c>
      <c r="E31" s="27"/>
      <c r="F31" s="26">
        <v>-756</v>
      </c>
      <c r="G31" s="27">
        <f>SUM(B31:F31)</f>
        <v>-756</v>
      </c>
      <c r="H31" s="30">
        <v>-381</v>
      </c>
      <c r="I31" s="28">
        <f>+G31+H31</f>
        <v>-1137</v>
      </c>
      <c r="J31" s="12"/>
    </row>
    <row r="32" spans="1:10" ht="13.5" thickBot="1">
      <c r="A32" s="25" t="s">
        <v>37</v>
      </c>
      <c r="B32" s="31">
        <f>SUM(B25:B30)</f>
        <v>60877</v>
      </c>
      <c r="C32" s="32">
        <f>SUM(C25:C30)</f>
        <v>0</v>
      </c>
      <c r="D32" s="31">
        <f>+D25+D31</f>
        <v>14</v>
      </c>
      <c r="E32" s="32">
        <f>SUM(E25:E30)</f>
        <v>19192</v>
      </c>
      <c r="F32" s="31">
        <f>SUM(F25:F31)</f>
        <v>-47794</v>
      </c>
      <c r="G32" s="32">
        <f>SUM(G25:G31)</f>
        <v>32289</v>
      </c>
      <c r="H32" s="31">
        <f>SUM(H25:H31)</f>
        <v>2525</v>
      </c>
      <c r="I32" s="34">
        <f>SUM(I25:I31)</f>
        <v>34814</v>
      </c>
      <c r="J32" s="12"/>
    </row>
    <row r="33" spans="1:10" ht="14.25" thickBot="1" thickTop="1">
      <c r="A33" s="21"/>
      <c r="B33" s="36"/>
      <c r="C33" s="37"/>
      <c r="D33" s="36"/>
      <c r="E33" s="37"/>
      <c r="F33" s="36"/>
      <c r="G33" s="37"/>
      <c r="H33" s="38"/>
      <c r="I33" s="39"/>
      <c r="J33" s="12"/>
    </row>
    <row r="34" spans="2:7" ht="12.75">
      <c r="B34" s="27"/>
      <c r="C34" s="27"/>
      <c r="D34" s="27"/>
      <c r="E34" s="27"/>
      <c r="F34" s="27"/>
      <c r="G34" s="27"/>
    </row>
    <row r="35" spans="1:7" ht="12.75">
      <c r="A35" s="40" t="s">
        <v>38</v>
      </c>
      <c r="B35" s="27"/>
      <c r="C35" s="27"/>
      <c r="D35" s="27"/>
      <c r="E35" s="27"/>
      <c r="F35" s="27"/>
      <c r="G35" s="27"/>
    </row>
    <row r="36" ht="12.75">
      <c r="A36" s="40" t="s">
        <v>39</v>
      </c>
    </row>
    <row r="37" ht="12.75">
      <c r="A37" s="40" t="s">
        <v>40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workbookViewId="0" topLeftCell="A1">
      <selection activeCell="B16" sqref="B16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  <col min="8" max="8" width="17.00390625" style="0" bestFit="1" customWidth="1"/>
    <col min="9" max="9" width="13.421875" style="0" bestFit="1" customWidth="1"/>
    <col min="10" max="11" width="12.7109375" style="0" customWidth="1"/>
  </cols>
  <sheetData>
    <row r="1" ht="12.75">
      <c r="A1" s="1" t="s">
        <v>0</v>
      </c>
    </row>
    <row r="2" ht="12.75">
      <c r="A2" s="1" t="s">
        <v>41</v>
      </c>
    </row>
    <row r="3" ht="12.75">
      <c r="A3" s="1" t="s">
        <v>42</v>
      </c>
    </row>
    <row r="4" ht="12.75">
      <c r="A4" s="1" t="s">
        <v>43</v>
      </c>
    </row>
    <row r="5" ht="13.5" thickBot="1">
      <c r="A5" s="1"/>
    </row>
    <row r="6" spans="1:6" ht="12.75">
      <c r="A6" s="41"/>
      <c r="B6" s="10"/>
      <c r="C6" s="42"/>
      <c r="D6" s="43" t="s">
        <v>149</v>
      </c>
      <c r="E6" s="44" t="s">
        <v>149</v>
      </c>
      <c r="F6" s="45"/>
    </row>
    <row r="7" spans="1:6" ht="12.75">
      <c r="A7" s="12"/>
      <c r="B7" s="15"/>
      <c r="C7" s="3"/>
      <c r="D7" s="46" t="s">
        <v>44</v>
      </c>
      <c r="E7" s="47" t="s">
        <v>44</v>
      </c>
      <c r="F7" s="45"/>
    </row>
    <row r="8" spans="1:6" ht="12.75">
      <c r="A8" s="12"/>
      <c r="B8" s="15"/>
      <c r="C8" s="3"/>
      <c r="D8" s="46" t="s">
        <v>45</v>
      </c>
      <c r="E8" s="47" t="s">
        <v>46</v>
      </c>
      <c r="F8" s="45"/>
    </row>
    <row r="9" spans="1:6" ht="13.5" thickBot="1">
      <c r="A9" s="21"/>
      <c r="B9" s="38"/>
      <c r="C9" s="48"/>
      <c r="D9" s="49" t="s">
        <v>22</v>
      </c>
      <c r="E9" s="50" t="s">
        <v>22</v>
      </c>
      <c r="F9" s="45"/>
    </row>
    <row r="10" spans="1:6" ht="12.75">
      <c r="A10" s="12"/>
      <c r="B10" s="15"/>
      <c r="C10" s="3"/>
      <c r="D10" s="46"/>
      <c r="E10" s="47"/>
      <c r="F10" s="45"/>
    </row>
    <row r="11" spans="1:6" ht="12.75">
      <c r="A11" s="12"/>
      <c r="B11" s="15" t="s">
        <v>47</v>
      </c>
      <c r="C11" s="3"/>
      <c r="D11" s="51">
        <v>-2005</v>
      </c>
      <c r="E11" s="52">
        <v>-4111</v>
      </c>
      <c r="F11" s="45"/>
    </row>
    <row r="12" spans="1:6" ht="12.75">
      <c r="A12" s="12"/>
      <c r="B12" s="15"/>
      <c r="C12" s="3"/>
      <c r="D12" s="51"/>
      <c r="E12" s="52"/>
      <c r="F12" s="45"/>
    </row>
    <row r="13" spans="1:6" ht="12.75">
      <c r="A13" s="12"/>
      <c r="B13" s="15" t="s">
        <v>48</v>
      </c>
      <c r="C13" s="3"/>
      <c r="D13" s="51">
        <v>-677</v>
      </c>
      <c r="E13" s="52">
        <v>-561</v>
      </c>
      <c r="F13" s="45"/>
    </row>
    <row r="14" spans="1:6" ht="12.75">
      <c r="A14" s="12"/>
      <c r="B14" s="15"/>
      <c r="C14" s="3"/>
      <c r="D14" s="51"/>
      <c r="E14" s="52"/>
      <c r="F14" s="45"/>
    </row>
    <row r="15" spans="1:6" ht="12.75">
      <c r="A15" s="12"/>
      <c r="B15" s="15" t="s">
        <v>49</v>
      </c>
      <c r="C15" s="3"/>
      <c r="D15" s="51">
        <v>11308</v>
      </c>
      <c r="E15" s="52">
        <v>1810</v>
      </c>
      <c r="F15" s="45"/>
    </row>
    <row r="16" spans="1:11" ht="12.75">
      <c r="A16" s="12"/>
      <c r="B16" s="15"/>
      <c r="C16" s="3"/>
      <c r="D16" s="53"/>
      <c r="E16" s="54"/>
      <c r="F16" s="45"/>
      <c r="H16" s="45"/>
      <c r="I16" s="45"/>
      <c r="J16" s="45"/>
      <c r="K16" s="45"/>
    </row>
    <row r="17" spans="1:11" ht="12.75">
      <c r="A17" s="12"/>
      <c r="B17" s="15" t="s">
        <v>50</v>
      </c>
      <c r="C17" s="3"/>
      <c r="D17" s="51">
        <f>SUM(D11:D16)</f>
        <v>8626</v>
      </c>
      <c r="E17" s="52">
        <v>-2862</v>
      </c>
      <c r="F17" s="45"/>
      <c r="H17" s="55"/>
      <c r="I17" s="55"/>
      <c r="J17" s="55"/>
      <c r="K17" s="55"/>
    </row>
    <row r="18" spans="1:11" ht="12.75">
      <c r="A18" s="12"/>
      <c r="B18" s="15"/>
      <c r="C18" s="3"/>
      <c r="D18" s="51"/>
      <c r="E18" s="52"/>
      <c r="F18" s="45"/>
      <c r="H18" s="55"/>
      <c r="I18" s="55"/>
      <c r="J18" s="55"/>
      <c r="K18" s="55"/>
    </row>
    <row r="19" spans="1:11" ht="12.75">
      <c r="A19" s="12"/>
      <c r="B19" s="15" t="s">
        <v>51</v>
      </c>
      <c r="C19" s="3"/>
      <c r="D19" s="51">
        <v>5216</v>
      </c>
      <c r="E19" s="52">
        <v>16327</v>
      </c>
      <c r="F19" s="45"/>
      <c r="H19" s="55"/>
      <c r="I19" s="55"/>
      <c r="J19" s="55"/>
      <c r="K19" s="55"/>
    </row>
    <row r="20" spans="1:11" ht="12.75">
      <c r="A20" s="12"/>
      <c r="B20" s="56"/>
      <c r="C20" s="3"/>
      <c r="D20" s="57"/>
      <c r="E20" s="58"/>
      <c r="H20" s="55"/>
      <c r="I20" s="55"/>
      <c r="J20" s="55"/>
      <c r="K20" s="55"/>
    </row>
    <row r="21" spans="1:11" ht="13.5" thickBot="1">
      <c r="A21" s="12"/>
      <c r="B21" s="15" t="s">
        <v>52</v>
      </c>
      <c r="C21" s="3"/>
      <c r="D21" s="59">
        <f>+D17+D19</f>
        <v>13842</v>
      </c>
      <c r="E21" s="60">
        <v>13465</v>
      </c>
      <c r="H21" s="55"/>
      <c r="I21" s="55"/>
      <c r="J21" s="55"/>
      <c r="K21" s="55"/>
    </row>
    <row r="22" spans="1:11" ht="13.5" thickTop="1">
      <c r="A22" s="12"/>
      <c r="B22" s="15"/>
      <c r="C22" s="3"/>
      <c r="D22" s="57"/>
      <c r="E22" s="58"/>
      <c r="H22" s="55"/>
      <c r="I22" s="55"/>
      <c r="J22" s="55"/>
      <c r="K22" s="55"/>
    </row>
    <row r="23" spans="1:11" ht="12.75">
      <c r="A23" s="12"/>
      <c r="B23" s="15" t="s">
        <v>53</v>
      </c>
      <c r="C23" s="3"/>
      <c r="D23" s="57"/>
      <c r="E23" s="58"/>
      <c r="H23" s="55"/>
      <c r="I23" s="55"/>
      <c r="J23" s="55"/>
      <c r="K23" s="55"/>
    </row>
    <row r="24" spans="1:11" ht="12.75">
      <c r="A24" s="12"/>
      <c r="B24" s="15" t="s">
        <v>54</v>
      </c>
      <c r="C24" s="3"/>
      <c r="D24" s="57">
        <f>12789+1800</f>
        <v>14589</v>
      </c>
      <c r="E24" s="58">
        <v>13307</v>
      </c>
      <c r="H24" s="55"/>
      <c r="I24" s="55"/>
      <c r="J24" s="55"/>
      <c r="K24" s="55"/>
    </row>
    <row r="25" spans="1:11" ht="12.75">
      <c r="A25" s="12"/>
      <c r="B25" s="15" t="s">
        <v>55</v>
      </c>
      <c r="C25" s="3"/>
      <c r="D25" s="57">
        <v>666</v>
      </c>
      <c r="E25" s="58">
        <v>656</v>
      </c>
      <c r="H25" s="55"/>
      <c r="I25" s="55"/>
      <c r="J25" s="55"/>
      <c r="K25" s="55"/>
    </row>
    <row r="26" spans="1:11" ht="12.75">
      <c r="A26" s="12"/>
      <c r="B26" s="15" t="s">
        <v>56</v>
      </c>
      <c r="C26" s="3"/>
      <c r="D26" s="57">
        <f>-888-5-21-499</f>
        <v>-1413</v>
      </c>
      <c r="E26" s="58">
        <v>-498</v>
      </c>
      <c r="H26" s="55"/>
      <c r="I26" s="55"/>
      <c r="J26" s="55"/>
      <c r="K26" s="55"/>
    </row>
    <row r="27" spans="1:11" ht="13.5" thickBot="1">
      <c r="A27" s="12"/>
      <c r="B27" s="15"/>
      <c r="C27" s="3"/>
      <c r="D27" s="61">
        <f>SUM(D24:D26)</f>
        <v>13842</v>
      </c>
      <c r="E27" s="62">
        <v>13465</v>
      </c>
      <c r="F27" s="3"/>
      <c r="H27" s="55"/>
      <c r="I27" s="55"/>
      <c r="J27" s="55"/>
      <c r="K27" s="55"/>
    </row>
    <row r="28" spans="1:5" ht="13.5" thickTop="1">
      <c r="A28" s="12"/>
      <c r="B28" s="15"/>
      <c r="C28" s="3"/>
      <c r="D28" s="57"/>
      <c r="E28" s="58"/>
    </row>
    <row r="29" spans="1:5" ht="13.5" thickBot="1">
      <c r="A29" s="21"/>
      <c r="B29" s="38"/>
      <c r="C29" s="48"/>
      <c r="D29" s="36"/>
      <c r="E29" s="63"/>
    </row>
    <row r="30" spans="2:5" ht="12.75">
      <c r="B30" s="3"/>
      <c r="C30" s="3"/>
      <c r="D30" s="27"/>
      <c r="E30" s="27"/>
    </row>
    <row r="31" spans="2:5" ht="12.75">
      <c r="B31" s="64" t="s">
        <v>57</v>
      </c>
      <c r="C31" s="65"/>
      <c r="D31" s="27"/>
      <c r="E31" s="27"/>
    </row>
    <row r="32" spans="2:5" ht="12.75">
      <c r="B32" s="64" t="s">
        <v>58</v>
      </c>
      <c r="C32" s="65"/>
      <c r="D32" s="27"/>
      <c r="E32" s="27"/>
    </row>
    <row r="33" spans="2:5" ht="12.75">
      <c r="B33" s="64" t="s">
        <v>59</v>
      </c>
      <c r="C33" s="3"/>
      <c r="D33" s="27"/>
      <c r="E33" s="27"/>
    </row>
    <row r="34" spans="2:5" ht="12.75">
      <c r="B34" s="3"/>
      <c r="C34" s="3"/>
      <c r="D34" s="27"/>
      <c r="E34" s="27"/>
    </row>
    <row r="35" spans="2:5" ht="12.75">
      <c r="B35" s="3"/>
      <c r="C35" s="3"/>
      <c r="D35" s="27"/>
      <c r="E35" s="27"/>
    </row>
    <row r="36" spans="2:5" ht="12.75">
      <c r="B36" s="3"/>
      <c r="C36" s="3"/>
      <c r="D36" s="27"/>
      <c r="E36" s="27"/>
    </row>
    <row r="37" spans="2:5" ht="12.75">
      <c r="B37" s="66"/>
      <c r="C37" s="66"/>
      <c r="D37" s="27"/>
      <c r="E37" s="27"/>
    </row>
    <row r="38" spans="2:5" ht="12.75">
      <c r="B38" s="3"/>
      <c r="C38" s="3"/>
      <c r="D38" s="27"/>
      <c r="E38" s="27"/>
    </row>
    <row r="39" spans="2:5" ht="12.75">
      <c r="B39" s="65"/>
      <c r="C39" s="65"/>
      <c r="D39" s="27"/>
      <c r="E39" s="27"/>
    </row>
    <row r="40" spans="2:5" ht="12.75">
      <c r="B40" s="65"/>
      <c r="C40" s="65"/>
      <c r="D40" s="27"/>
      <c r="E40" s="27"/>
    </row>
    <row r="41" spans="2:5" ht="12.75">
      <c r="B41" s="3"/>
      <c r="C41" s="3"/>
      <c r="D41" s="27"/>
      <c r="E41" s="27"/>
    </row>
    <row r="42" spans="2:5" ht="12.75">
      <c r="B42" s="3"/>
      <c r="C42" s="3"/>
      <c r="D42" s="27"/>
      <c r="E42" s="27"/>
    </row>
    <row r="43" spans="2:5" ht="12.75">
      <c r="B43" s="3"/>
      <c r="C43" s="3"/>
      <c r="D43" s="27"/>
      <c r="E43" s="27"/>
    </row>
    <row r="44" spans="4:5" ht="12.75">
      <c r="D44" s="67"/>
      <c r="E44" s="67"/>
    </row>
    <row r="45" spans="2:5" ht="12.75">
      <c r="B45" s="66"/>
      <c r="C45" s="66"/>
      <c r="D45" s="27"/>
      <c r="E45" s="27"/>
    </row>
    <row r="46" spans="2:5" ht="12.75">
      <c r="B46" s="66"/>
      <c r="C46" s="66"/>
      <c r="D46" s="27"/>
      <c r="E46" s="27"/>
    </row>
    <row r="47" spans="2:5" ht="12.75">
      <c r="B47" s="66"/>
      <c r="C47" s="66"/>
      <c r="D47" s="27"/>
      <c r="E47" s="27"/>
    </row>
    <row r="48" spans="2:5" ht="12.75">
      <c r="B48" s="68"/>
      <c r="C48" s="68"/>
      <c r="D48" s="27"/>
      <c r="E48" s="27"/>
    </row>
    <row r="49" spans="2:5" ht="12.75">
      <c r="B49" s="68"/>
      <c r="C49" s="68"/>
      <c r="D49" s="27"/>
      <c r="E49" s="27"/>
    </row>
    <row r="50" spans="2:5" ht="12.75">
      <c r="B50" s="3"/>
      <c r="C50" s="3"/>
      <c r="D50" s="27"/>
      <c r="E50" s="27"/>
    </row>
    <row r="51" spans="4:5" ht="12.75">
      <c r="D51" s="67"/>
      <c r="E51" s="67"/>
    </row>
  </sheetData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Heng Chan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Lee</dc:creator>
  <cp:keywords/>
  <dc:description/>
  <cp:lastModifiedBy>Melissa Lee</cp:lastModifiedBy>
  <cp:lastPrinted>2007-08-27T08:22:44Z</cp:lastPrinted>
  <dcterms:created xsi:type="dcterms:W3CDTF">2007-08-27T01:28:02Z</dcterms:created>
  <dcterms:modified xsi:type="dcterms:W3CDTF">2007-08-30T07:50:45Z</dcterms:modified>
  <cp:category/>
  <cp:version/>
  <cp:contentType/>
  <cp:contentStatus/>
</cp:coreProperties>
</file>